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C51" i="3" l="1"/>
  <c r="C49" i="3"/>
  <c r="C47" i="3"/>
  <c r="C43" i="3"/>
  <c r="C40" i="3"/>
  <c r="C35" i="3"/>
  <c r="C32" i="3"/>
  <c r="C30" i="3"/>
  <c r="C23" i="3"/>
  <c r="C18" i="3"/>
  <c r="C8" i="3"/>
  <c r="C55" i="3" s="1"/>
  <c r="D8" i="3" l="1"/>
  <c r="D32" i="3" l="1"/>
  <c r="D23" i="3"/>
  <c r="D18" i="3"/>
  <c r="F54" i="3"/>
  <c r="F53" i="3"/>
  <c r="E53" i="3"/>
  <c r="F52" i="3"/>
  <c r="E52" i="3"/>
  <c r="F50" i="3"/>
  <c r="E50" i="3"/>
  <c r="F48" i="3"/>
  <c r="E48" i="3"/>
  <c r="F46" i="3"/>
  <c r="E46" i="3"/>
  <c r="F45" i="3"/>
  <c r="E45" i="3"/>
  <c r="F44" i="3"/>
  <c r="E44" i="3"/>
  <c r="F42" i="3"/>
  <c r="E42" i="3"/>
  <c r="F41" i="3"/>
  <c r="E41" i="3"/>
  <c r="F39" i="3"/>
  <c r="E39" i="3"/>
  <c r="F38" i="3"/>
  <c r="E38" i="3"/>
  <c r="F37" i="3"/>
  <c r="E37" i="3"/>
  <c r="F36" i="3"/>
  <c r="E36" i="3"/>
  <c r="F34" i="3"/>
  <c r="E34" i="3"/>
  <c r="F33" i="3"/>
  <c r="E33" i="3"/>
  <c r="F31" i="3"/>
  <c r="E31" i="3"/>
  <c r="F29" i="3"/>
  <c r="E29" i="3"/>
  <c r="F28" i="3"/>
  <c r="E28" i="3"/>
  <c r="F27" i="3"/>
  <c r="E27" i="3"/>
  <c r="F26" i="3"/>
  <c r="E26" i="3"/>
  <c r="F25" i="3"/>
  <c r="E25" i="3"/>
  <c r="F24" i="3"/>
  <c r="E24" i="3"/>
  <c r="F22" i="3"/>
  <c r="E22" i="3"/>
  <c r="F21" i="3"/>
  <c r="E21" i="3"/>
  <c r="F20" i="3"/>
  <c r="E20" i="3"/>
  <c r="F19" i="3"/>
  <c r="E19" i="3"/>
  <c r="F17" i="3"/>
  <c r="E17" i="3"/>
  <c r="F15" i="3"/>
  <c r="E15" i="3"/>
  <c r="F14" i="3"/>
  <c r="E14" i="3"/>
  <c r="F13" i="3"/>
  <c r="E13" i="3"/>
  <c r="F12" i="3"/>
  <c r="F11" i="3"/>
  <c r="E11" i="3"/>
  <c r="F10" i="3"/>
  <c r="E10" i="3"/>
  <c r="F9" i="3"/>
  <c r="E9" i="3"/>
  <c r="F18" i="3" l="1"/>
  <c r="E32" i="3"/>
  <c r="F32" i="3"/>
  <c r="E23" i="3"/>
  <c r="F23" i="3"/>
  <c r="E18" i="3"/>
  <c r="D51" i="3"/>
  <c r="D49" i="3"/>
  <c r="D47" i="3"/>
  <c r="D43" i="3"/>
  <c r="D40" i="3"/>
  <c r="D35" i="3"/>
  <c r="D30" i="3"/>
  <c r="D55" i="3" l="1"/>
  <c r="F55" i="3" s="1"/>
  <c r="F51" i="3" l="1"/>
  <c r="E51" i="3"/>
  <c r="F49" i="3"/>
  <c r="E49" i="3"/>
  <c r="F47" i="3"/>
  <c r="E47" i="3"/>
  <c r="F43" i="3"/>
  <c r="E43" i="3"/>
  <c r="F40" i="3"/>
  <c r="E40" i="3"/>
  <c r="F35" i="3"/>
  <c r="E35" i="3"/>
  <c r="F30" i="3"/>
  <c r="E30" i="3"/>
  <c r="E8" i="3"/>
  <c r="F8" i="3"/>
  <c r="E55" i="3" l="1"/>
</calcChain>
</file>

<file path=xl/sharedStrings.xml><?xml version="1.0" encoding="utf-8"?>
<sst xmlns="http://schemas.openxmlformats.org/spreadsheetml/2006/main" count="201" uniqueCount="170">
  <si>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</si>
  <si>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</si>
  <si>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</si>
  <si>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</si>
  <si>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</si>
  <si>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</si>
  <si>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</si>
  <si>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</si>
  <si>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</si>
  <si>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</si>
  <si>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</si>
  <si>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</si>
  <si>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</si>
  <si>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</si>
  <si>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</si>
  <si>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</si>
  <si>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</si>
  <si>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</si>
  <si>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</si>
  <si>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</si>
  <si>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</si>
  <si>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</si>
  <si>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</si>
  <si>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</si>
  <si>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</si>
  <si>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</si>
  <si>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</si>
  <si>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</si>
  <si>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</si>
  <si>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</si>
  <si>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</si>
  <si>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</si>
  <si>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</si>
  <si>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</si>
  <si>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</si>
  <si>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</si>
  <si>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</si>
  <si>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</si>
  <si>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</si>
  <si>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</si>
  <si>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</si>
  <si>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</si>
  <si>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</si>
  <si>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</si>
  <si>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</si>
  <si>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</si>
  <si>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</si>
  <si>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</si>
  <si>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</si>
  <si>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</si>
  <si>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</si>
  <si>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</si>
  <si>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</si>
  <si>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</si>
  <si>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</si>
  <si>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</si>
  <si>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</si>
  <si>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</si>
  <si>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</si>
  <si>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</si>
  <si>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</si>
  <si>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</si>
  <si>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</si>
  <si>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</si>
  <si>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</si>
  <si>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</si>
  <si>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</si>
  <si>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</si>
  <si>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</si>
  <si>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</si>
  <si>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</si>
  <si>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</si>
  <si>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</si>
  <si>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</si>
  <si>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</si>
  <si>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</si>
  <si>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</si>
  <si>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 xml:space="preserve"> 000 0100 0000000 000 000</t>
  </si>
  <si>
    <t xml:space="preserve"> 000 0102 0000000 000 000</t>
  </si>
  <si>
    <t xml:space="preserve"> 000 0103 0000000 000 000</t>
  </si>
  <si>
    <t xml:space="preserve"> 000 0104 0000000 000 000</t>
  </si>
  <si>
    <t xml:space="preserve"> 000 0105 0000000 000 000</t>
  </si>
  <si>
    <t xml:space="preserve"> 000 0106 0000000 000 000</t>
  </si>
  <si>
    <t xml:space="preserve"> 000 0113 0000000 000 000</t>
  </si>
  <si>
    <t xml:space="preserve"> 000 0300 0000000 000 000</t>
  </si>
  <si>
    <t xml:space="preserve"> 000 0304 0000000 000 000</t>
  </si>
  <si>
    <t xml:space="preserve"> 000 0309 0000000 000 000</t>
  </si>
  <si>
    <t xml:space="preserve"> 000 0400 0000000 000 000</t>
  </si>
  <si>
    <t xml:space="preserve"> 000 0405 0000000 000 000</t>
  </si>
  <si>
    <t xml:space="preserve"> 000 0409 0000000 000 000</t>
  </si>
  <si>
    <t xml:space="preserve"> 000 0412 0000000 000 000</t>
  </si>
  <si>
    <t xml:space="preserve"> 000 0500 0000000 000 000</t>
  </si>
  <si>
    <t xml:space="preserve"> 000 0502 0000000 000 000</t>
  </si>
  <si>
    <t xml:space="preserve"> 000 0600 0000000 000 000</t>
  </si>
  <si>
    <t xml:space="preserve"> 000 0603 0000000 000 000</t>
  </si>
  <si>
    <t xml:space="preserve"> 000 0700 0000000 000 000</t>
  </si>
  <si>
    <t xml:space="preserve"> 000 0701 0000000 000 000</t>
  </si>
  <si>
    <t xml:space="preserve"> 000 0702 0000000 000 000</t>
  </si>
  <si>
    <t xml:space="preserve"> 000 0707 0000000 000 000</t>
  </si>
  <si>
    <t xml:space="preserve"> 000 0709 0000000 000 000</t>
  </si>
  <si>
    <t xml:space="preserve"> 000 0800 0000000 000 000</t>
  </si>
  <si>
    <t xml:space="preserve"> 000 0801 0000000 000 000</t>
  </si>
  <si>
    <t xml:space="preserve"> 000 0804 0000000 000 000</t>
  </si>
  <si>
    <t xml:space="preserve"> 000 1000 0000000 000 000</t>
  </si>
  <si>
    <t xml:space="preserve"> 000 1001 0000000 000 000</t>
  </si>
  <si>
    <t xml:space="preserve"> 000 1003 0000000 000 000</t>
  </si>
  <si>
    <t xml:space="preserve"> 000 1004 0000000 000 000</t>
  </si>
  <si>
    <t xml:space="preserve"> 000 1100 0000000 000 000</t>
  </si>
  <si>
    <t xml:space="preserve"> 000 1102 0000000 000 000</t>
  </si>
  <si>
    <t xml:space="preserve"> 000 1200 0000000 000 000</t>
  </si>
  <si>
    <t xml:space="preserve"> 000 1202 0000000 000 000</t>
  </si>
  <si>
    <t xml:space="preserve"> 000 1400 0000000 000 000</t>
  </si>
  <si>
    <t xml:space="preserve"> 000 1401 0000000 000 000</t>
  </si>
  <si>
    <t xml:space="preserve"> 000 1402 0000000 000 000</t>
  </si>
  <si>
    <t>х</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</si>
  <si>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</si>
  <si>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</si>
  <si>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</si>
  <si>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</si>
  <si>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Судебная система </t>
  </si>
  <si>
    <t>Обеспечение деятельности финансовых, налоговых и таможенных органов и органов финансового (финансово-бюджетного) надзора</t>
  </si>
  <si>
    <t>Другие общегосударственные вопросы</t>
  </si>
  <si>
    <t>НАЦИОНАЛЬНАЯ БЕЗОПАСТНОСТЬ  И ПРАВООХРАНИТЕЛЬНАЯ ДЕЯТЕЛЬНОСТЬ</t>
  </si>
  <si>
    <t>Органы юстиции</t>
  </si>
  <si>
    <t>Защита населения и территории от последствий черезвычайных ситуаций природного и техногенного характера, гражданская оборона</t>
  </si>
  <si>
    <t>НАЦИОНАЛЬНАЯ ЭКОНОМИКА</t>
  </si>
  <si>
    <t>Сельское хозяйство</t>
  </si>
  <si>
    <t>Дорожное хозяйство (дорожные фонды)</t>
  </si>
  <si>
    <t>Другие вопросы в области национальной экономики</t>
  </si>
  <si>
    <t>ЖИЛИЩНО-КОММУНАЛЬНОЕ ХОЗЯЙСТВО</t>
  </si>
  <si>
    <t>Коммунальное хозяйство</t>
  </si>
  <si>
    <t>ОХРАНА ОКРУЖАЮЩЕЙ СРЕДЫ</t>
  </si>
  <si>
    <t>Охрана объектов растительного и животного мира и среды их обитания</t>
  </si>
  <si>
    <t>ОБРАЗОВАНИЕ</t>
  </si>
  <si>
    <t>Дошкольное образование</t>
  </si>
  <si>
    <t>Общее образование</t>
  </si>
  <si>
    <t>Молодежная политика и оздоровление детей</t>
  </si>
  <si>
    <t>Другие вопросы в области образования</t>
  </si>
  <si>
    <t>КУЛЬТУРА, КИНЕМАТОГРАФИЯ</t>
  </si>
  <si>
    <t>Культура</t>
  </si>
  <si>
    <t>Другие вопросы в области культуры, кинематографии</t>
  </si>
  <si>
    <t>СОЦИАЛЬНАЯ ПОЛИТИКА</t>
  </si>
  <si>
    <t>Пенсионное обеспечение</t>
  </si>
  <si>
    <t>Социальное обеспечение населения</t>
  </si>
  <si>
    <t>Охрана семьи и детства</t>
  </si>
  <si>
    <t>ФИЗИЧЕСКАЯ КУЛЬТУРА И СПОРТ</t>
  </si>
  <si>
    <t>Массовый спорт</t>
  </si>
  <si>
    <t>СРЕДСТВА МАССОВОЙ ИНФОРМАЦИИ</t>
  </si>
  <si>
    <t>Периодическая печать и издательства</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</si>
  <si>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</si>
  <si>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</si>
  <si>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Иные дотации</t>
  </si>
  <si>
    <t>Расходы бюджета - ИТОГО</t>
  </si>
  <si>
    <t>Наименование показателя</t>
  </si>
  <si>
    <t>Код бюджетной классификации</t>
  </si>
  <si>
    <t>Неизвестный подраздел</t>
  </si>
  <si>
    <t>000 0000 0000000 000 000</t>
  </si>
  <si>
    <t>Сбор, удаление отходов и очистка сточных вод</t>
  </si>
  <si>
    <t xml:space="preserve"> 000 0602 0000000 000 000</t>
  </si>
  <si>
    <t>Проект решения</t>
  </si>
  <si>
    <t>Председатель</t>
  </si>
  <si>
    <t>Контрольно-счетной палаты</t>
  </si>
  <si>
    <t>Н.И.Лупир</t>
  </si>
  <si>
    <t>Резервные фонды</t>
  </si>
  <si>
    <t xml:space="preserve"> 000 0111 0000000 000 000</t>
  </si>
  <si>
    <t xml:space="preserve">              Информация изменения   расходов бюджета Ульчского муниципального района  в 2016 год</t>
  </si>
  <si>
    <t>(тыс. рублей)</t>
  </si>
  <si>
    <t>Приложение №2</t>
  </si>
  <si>
    <t>Утверждено решением Собрания депутатов от 16.02.2016 № 211"О бюджете Ульчского муниципального района на 2016 год"</t>
  </si>
  <si>
    <t>Отклонение проекта бюджета                                                     от решения Собрания депутатов от 16.02.2016 №211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</si>
</sst>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
    <numFmt numFmtId="166" formatCode="#,##0.0000"/>
    <numFmt numFmtId="167" formatCode="0.00000"/>
  </numFmts>
  <fonts count="27"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1"/>
      <name val="Times New Roman"/>
      <family val="1"/>
      <charset val="204"/>
    </font>
    <font>
      <sz val="11"/>
      <name val="Times New Roman"/>
      <family val="1"/>
      <charset val="204"/>
    </font>
    <font>
      <b/>
      <sz val="10"/>
      <name val="Times New Roman"/>
      <family val="1"/>
      <charset val="204"/>
    </font>
    <font>
      <sz val="1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b/>
      <sz val="10"/>
      <color rgb="FF000000"/>
      <name val="Times New Roman"/>
      <family val="1"/>
      <charset val="204"/>
    </font>
  </fonts>
  <fills count="2">
    <fill>
      <patternFill patternType="none"/>
    </fill>
    <fill>
      <patternFill patternType="gray125"/>
    </fill>
  </fills>
  <borders count="3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196">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9" fillId="0" borderId="0" xfId="0" applyFont="1" applyAlignment="1"/>
    <xf numFmtId="0" fontId="10" fillId="0" borderId="5" xfId="0" applyFont="1" applyBorder="1" applyAlignment="1">
      <alignment horizontal="center" vertical="center" wrapText="1"/>
    </xf>
    <xf numFmtId="0" fontId="10" fillId="0" borderId="5" xfId="0" applyFont="1" applyBorder="1" applyAlignment="1">
      <alignment horizontal="center"/>
    </xf>
    <xf numFmtId="0" fontId="10" fillId="0" borderId="10" xfId="0" applyFont="1" applyBorder="1" applyAlignment="1">
      <alignment horizontal="center"/>
    </xf>
    <xf numFmtId="0" fontId="19" fillId="0" borderId="6" xfId="0" applyFont="1" applyFill="1" applyBorder="1" applyAlignment="1">
      <alignment wrapText="1"/>
    </xf>
    <xf numFmtId="0" fontId="20" fillId="0" borderId="6" xfId="0" applyFont="1" applyFill="1" applyBorder="1" applyAlignment="1">
      <alignment horizontal="left" wrapText="1"/>
    </xf>
    <xf numFmtId="0" fontId="20" fillId="0" borderId="6" xfId="0" applyFont="1" applyFill="1" applyBorder="1" applyAlignment="1">
      <alignment wrapText="1"/>
    </xf>
    <xf numFmtId="0" fontId="19" fillId="0" borderId="6" xfId="0" applyFont="1" applyFill="1" applyBorder="1" applyAlignment="1">
      <alignment horizontal="left" wrapText="1"/>
    </xf>
    <xf numFmtId="0" fontId="19" fillId="0" borderId="5" xfId="0" applyFont="1" applyFill="1" applyBorder="1" applyAlignment="1">
      <alignment horizontal="left" wrapText="1"/>
    </xf>
    <xf numFmtId="49" fontId="21" fillId="0" borderId="28" xfId="0" applyNumberFormat="1" applyFont="1" applyFill="1" applyBorder="1" applyAlignment="1">
      <alignment horizontal="center" shrinkToFit="1"/>
    </xf>
    <xf numFmtId="49" fontId="22" fillId="0" borderId="28" xfId="0" applyNumberFormat="1" applyFont="1" applyFill="1" applyBorder="1" applyAlignment="1">
      <alignment horizontal="center" shrinkToFit="1"/>
    </xf>
    <xf numFmtId="49" fontId="21" fillId="0" borderId="29" xfId="0" applyNumberFormat="1" applyFont="1" applyBorder="1" applyAlignment="1">
      <alignment horizontal="center" wrapText="1"/>
    </xf>
    <xf numFmtId="49" fontId="21" fillId="0" borderId="29" xfId="0" applyNumberFormat="1" applyFont="1" applyFill="1" applyBorder="1" applyAlignment="1">
      <alignment horizontal="center" shrinkToFit="1"/>
    </xf>
    <xf numFmtId="164" fontId="23" fillId="0" borderId="5" xfId="0" applyNumberFormat="1" applyFont="1" applyBorder="1" applyAlignment="1">
      <alignment horizontal="center"/>
    </xf>
    <xf numFmtId="2" fontId="23" fillId="0" borderId="5" xfId="0" applyNumberFormat="1" applyFont="1" applyBorder="1" applyAlignment="1">
      <alignment horizontal="center"/>
    </xf>
    <xf numFmtId="164" fontId="24" fillId="0" borderId="0" xfId="0" applyNumberFormat="1" applyFont="1" applyBorder="1" applyAlignment="1">
      <alignment horizontal="center"/>
    </xf>
    <xf numFmtId="164" fontId="24" fillId="0" borderId="5" xfId="0" applyNumberFormat="1" applyFont="1" applyBorder="1" applyAlignment="1">
      <alignment horizontal="center"/>
    </xf>
    <xf numFmtId="2" fontId="24" fillId="0" borderId="5" xfId="0" applyNumberFormat="1" applyFont="1" applyBorder="1" applyAlignment="1">
      <alignment horizontal="center"/>
    </xf>
    <xf numFmtId="164" fontId="24" fillId="0" borderId="10" xfId="0" applyNumberFormat="1" applyFont="1" applyBorder="1" applyAlignment="1">
      <alignment horizontal="center"/>
    </xf>
    <xf numFmtId="164" fontId="25" fillId="0" borderId="6" xfId="0" applyNumberFormat="1" applyFont="1" applyBorder="1" applyAlignment="1">
      <alignment horizontal="center"/>
    </xf>
    <xf numFmtId="164" fontId="25" fillId="0" borderId="5" xfId="0" applyNumberFormat="1" applyFont="1" applyBorder="1" applyAlignment="1">
      <alignment horizontal="center"/>
    </xf>
    <xf numFmtId="0" fontId="26" fillId="0" borderId="5" xfId="0" applyFont="1" applyBorder="1" applyAlignment="1">
      <alignment horizontal="center"/>
    </xf>
    <xf numFmtId="164" fontId="26" fillId="0" borderId="5" xfId="0" applyNumberFormat="1" applyFont="1" applyBorder="1" applyAlignment="1">
      <alignment horizontal="center"/>
    </xf>
    <xf numFmtId="165" fontId="26" fillId="0" borderId="5" xfId="0" applyNumberFormat="1" applyFont="1" applyBorder="1" applyAlignment="1">
      <alignment horizontal="center"/>
    </xf>
    <xf numFmtId="0" fontId="19" fillId="0" borderId="0" xfId="0" applyFont="1" applyFill="1" applyBorder="1" applyAlignment="1">
      <alignment horizontal="left" wrapText="1"/>
    </xf>
    <xf numFmtId="49" fontId="21" fillId="0" borderId="0" xfId="0" applyNumberFormat="1" applyFont="1" applyBorder="1" applyAlignment="1">
      <alignment horizontal="center" wrapText="1"/>
    </xf>
    <xf numFmtId="4" fontId="26" fillId="0" borderId="0" xfId="0" applyNumberFormat="1" applyFont="1" applyBorder="1" applyAlignment="1">
      <alignment horizontal="center"/>
    </xf>
    <xf numFmtId="164" fontId="26" fillId="0" borderId="0" xfId="0" applyNumberFormat="1" applyFont="1" applyBorder="1" applyAlignment="1">
      <alignment horizontal="center"/>
    </xf>
    <xf numFmtId="2" fontId="23" fillId="0" borderId="0" xfId="0" applyNumberFormat="1" applyFont="1" applyBorder="1" applyAlignment="1">
      <alignment horizontal="center"/>
    </xf>
    <xf numFmtId="164" fontId="23" fillId="0" borderId="0" xfId="0" applyNumberFormat="1" applyFont="1" applyBorder="1" applyAlignment="1">
      <alignment horizontal="center"/>
    </xf>
    <xf numFmtId="0" fontId="9" fillId="0" borderId="0" xfId="0" applyFont="1" applyAlignment="1"/>
    <xf numFmtId="0" fontId="20" fillId="0" borderId="5" xfId="0" applyFont="1" applyFill="1" applyBorder="1" applyAlignment="1">
      <alignment horizontal="left" wrapText="1"/>
    </xf>
    <xf numFmtId="49" fontId="22" fillId="0" borderId="5" xfId="0" applyNumberFormat="1" applyFont="1" applyFill="1" applyBorder="1" applyAlignment="1">
      <alignment horizontal="center" shrinkToFit="1"/>
    </xf>
    <xf numFmtId="0" fontId="20" fillId="0" borderId="5" xfId="0" applyFont="1" applyFill="1" applyBorder="1" applyAlignment="1">
      <alignment wrapText="1"/>
    </xf>
    <xf numFmtId="49" fontId="21" fillId="0" borderId="5" xfId="0" applyNumberFormat="1" applyFont="1" applyFill="1" applyBorder="1" applyAlignment="1">
      <alignment horizontal="center" shrinkToFit="1"/>
    </xf>
    <xf numFmtId="0" fontId="19" fillId="0" borderId="5" xfId="0" applyFont="1" applyFill="1" applyBorder="1" applyAlignment="1">
      <alignment wrapText="1"/>
    </xf>
    <xf numFmtId="165" fontId="23" fillId="0" borderId="19" xfId="0" applyNumberFormat="1" applyFont="1" applyBorder="1" applyAlignment="1">
      <alignment horizontal="center"/>
    </xf>
    <xf numFmtId="166" fontId="23" fillId="0" borderId="5" xfId="0" applyNumberFormat="1" applyFont="1" applyBorder="1" applyAlignment="1">
      <alignment horizontal="center"/>
    </xf>
    <xf numFmtId="166" fontId="24" fillId="0" borderId="5" xfId="0" applyNumberFormat="1" applyFont="1" applyBorder="1" applyAlignment="1">
      <alignment horizontal="center"/>
    </xf>
    <xf numFmtId="167" fontId="23" fillId="0" borderId="5" xfId="0" applyNumberFormat="1" applyFont="1" applyBorder="1" applyAlignment="1">
      <alignment horizontal="center"/>
    </xf>
    <xf numFmtId="167" fontId="24" fillId="0" borderId="5" xfId="0" applyNumberFormat="1" applyFont="1" applyBorder="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0" fillId="0" borderId="0" xfId="0" applyAlignment="1">
      <alignment horizontal="left"/>
    </xf>
    <xf numFmtId="0" fontId="7" fillId="0" borderId="0" xfId="0" applyFont="1" applyAlignment="1">
      <alignment horizontal="center"/>
    </xf>
    <xf numFmtId="0" fontId="0" fillId="0" borderId="0" xfId="0" applyAlignment="1">
      <alignment horizontal="center"/>
    </xf>
    <xf numFmtId="0" fontId="16" fillId="0" borderId="0" xfId="0" applyFont="1" applyAlignment="1">
      <alignment horizontal="left"/>
    </xf>
    <xf numFmtId="0" fontId="2" fillId="0" borderId="0" xfId="0" applyFont="1" applyAlignment="1">
      <alignment horizontal="right"/>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10" fillId="0" borderId="1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6" xfId="0" applyFont="1"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10" fillId="0" borderId="30" xfId="0" applyFont="1" applyBorder="1" applyAlignment="1">
      <alignment horizontal="center" vertical="center" wrapText="1"/>
    </xf>
    <xf numFmtId="0" fontId="10" fillId="0" borderId="31" xfId="0" applyFont="1" applyBorder="1" applyAlignment="1">
      <alignment horizontal="center" vertical="center" wrapText="1"/>
    </xf>
    <xf numFmtId="0" fontId="0" fillId="0" borderId="28" xfId="0" applyBorder="1" applyAlignment="1">
      <alignment horizontal="center"/>
    </xf>
    <xf numFmtId="0" fontId="0" fillId="0" borderId="8" xfId="0" applyBorder="1" applyAlignment="1">
      <alignment horizontal="center"/>
    </xf>
    <xf numFmtId="0" fontId="1"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56" t="s">
        <v>26</v>
      </c>
      <c r="C29" s="158">
        <v>435</v>
      </c>
    </row>
    <row r="30" spans="1:3" ht="2.25" hidden="1" customHeight="1" thickBot="1" x14ac:dyDescent="0.3">
      <c r="B30" s="157"/>
      <c r="C30" s="159"/>
    </row>
    <row r="31" spans="1:3" ht="95.25" thickBot="1" x14ac:dyDescent="0.3">
      <c r="A31" s="154" t="s">
        <v>15</v>
      </c>
      <c r="B31" s="42" t="s">
        <v>27</v>
      </c>
      <c r="C31" s="43">
        <v>7</v>
      </c>
    </row>
    <row r="32" spans="1:3" ht="174.75" customHeight="1" thickBot="1" x14ac:dyDescent="0.3">
      <c r="A32" s="155"/>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62" t="s">
        <v>37</v>
      </c>
      <c r="C40" s="164">
        <v>4761.6000000000004</v>
      </c>
    </row>
    <row r="41" spans="1:3" ht="180.75" customHeight="1" thickBot="1" x14ac:dyDescent="0.3">
      <c r="A41" s="160" t="s">
        <v>15</v>
      </c>
      <c r="B41" s="163"/>
      <c r="C41" s="165"/>
    </row>
    <row r="42" spans="1:3" ht="184.5" customHeight="1" thickBot="1" x14ac:dyDescent="0.3">
      <c r="A42" s="161"/>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70"/>
      <c r="G1" s="170"/>
    </row>
    <row r="2" spans="1:7" ht="24.75" customHeight="1" x14ac:dyDescent="0.3">
      <c r="A2" s="185"/>
      <c r="B2" s="185"/>
      <c r="C2" s="185"/>
      <c r="D2" s="185"/>
      <c r="E2" s="185"/>
      <c r="F2" s="185"/>
      <c r="G2" s="185"/>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81"/>
      <c r="B5" s="181"/>
      <c r="C5" s="183"/>
      <c r="D5" s="183"/>
      <c r="E5" s="183"/>
      <c r="F5" s="171"/>
      <c r="G5" s="172"/>
    </row>
    <row r="6" spans="1:7" ht="27.75" customHeight="1" x14ac:dyDescent="0.25">
      <c r="A6" s="182"/>
      <c r="B6" s="182"/>
      <c r="C6" s="184"/>
      <c r="D6" s="184"/>
      <c r="E6" s="184"/>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73"/>
      <c r="C39" s="88"/>
      <c r="D39" s="74"/>
      <c r="E39" s="74"/>
      <c r="F39" s="63"/>
      <c r="G39" s="68"/>
    </row>
    <row r="40" spans="1:7" s="75" customFormat="1" ht="2.25" hidden="1" customHeight="1" x14ac:dyDescent="0.25">
      <c r="A40" s="76"/>
      <c r="B40" s="174"/>
      <c r="C40" s="88"/>
      <c r="D40" s="74"/>
      <c r="E40" s="74"/>
      <c r="F40" s="63"/>
      <c r="G40" s="68"/>
    </row>
    <row r="41" spans="1:7" s="75" customFormat="1" ht="69.75" customHeight="1" thickBot="1" x14ac:dyDescent="0.3">
      <c r="A41" s="175"/>
      <c r="B41" s="51"/>
      <c r="C41" s="88"/>
      <c r="D41" s="74"/>
      <c r="E41" s="74"/>
      <c r="F41" s="63"/>
      <c r="G41" s="68"/>
    </row>
    <row r="42" spans="1:7" ht="0.75" hidden="1" customHeight="1" thickBot="1" x14ac:dyDescent="0.3">
      <c r="A42" s="176"/>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77"/>
      <c r="C58" s="90"/>
      <c r="D58" s="72"/>
      <c r="E58" s="72"/>
      <c r="F58" s="63"/>
      <c r="G58" s="68"/>
    </row>
    <row r="59" spans="1:7" s="73" customFormat="1" ht="2.25" hidden="1" customHeight="1" thickBot="1" x14ac:dyDescent="0.3">
      <c r="A59" s="179"/>
      <c r="B59" s="178"/>
      <c r="C59" s="90"/>
      <c r="D59" s="72"/>
      <c r="E59" s="72"/>
      <c r="F59" s="63"/>
      <c r="G59" s="68"/>
    </row>
    <row r="60" spans="1:7" s="73" customFormat="1" ht="138" customHeight="1" thickBot="1" x14ac:dyDescent="0.3">
      <c r="A60" s="180"/>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69"/>
      <c r="B80" s="169"/>
      <c r="C80" s="79"/>
      <c r="D80" s="79"/>
      <c r="E80" s="79"/>
    </row>
    <row r="81" spans="1:7" ht="18.75" x14ac:dyDescent="0.3">
      <c r="A81" s="169"/>
      <c r="B81" s="169"/>
      <c r="C81" s="167"/>
      <c r="D81" s="167"/>
      <c r="E81" s="167"/>
      <c r="F81" s="167"/>
      <c r="G81" s="167"/>
    </row>
    <row r="82" spans="1:7" ht="15.75" x14ac:dyDescent="0.25">
      <c r="A82" s="52"/>
      <c r="B82" s="53"/>
    </row>
    <row r="83" spans="1:7" x14ac:dyDescent="0.25">
      <c r="A83" s="166"/>
      <c r="B83" s="166"/>
    </row>
    <row r="84" spans="1:7" x14ac:dyDescent="0.25">
      <c r="A84" s="166"/>
      <c r="B84" s="166"/>
      <c r="C84" s="168"/>
      <c r="D84" s="168"/>
      <c r="E84" s="168"/>
    </row>
  </sheetData>
  <mergeCells count="19">
    <mergeCell ref="F1:G1"/>
    <mergeCell ref="F81:G81"/>
    <mergeCell ref="F5:G5"/>
    <mergeCell ref="B39:B40"/>
    <mergeCell ref="A41:A42"/>
    <mergeCell ref="B58:B59"/>
    <mergeCell ref="A59:A60"/>
    <mergeCell ref="A5:A6"/>
    <mergeCell ref="B5:B6"/>
    <mergeCell ref="C5:C6"/>
    <mergeCell ref="E5:E6"/>
    <mergeCell ref="A2:G2"/>
    <mergeCell ref="D5:D6"/>
    <mergeCell ref="A83:B83"/>
    <mergeCell ref="A84:B84"/>
    <mergeCell ref="C81:E81"/>
    <mergeCell ref="C84:E84"/>
    <mergeCell ref="A80:B80"/>
    <mergeCell ref="A81:B81"/>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tabSelected="1" view="pageLayout" topLeftCell="A50" zoomScaleNormal="100" workbookViewId="0">
      <selection activeCell="D55" sqref="D55"/>
    </sheetView>
  </sheetViews>
  <sheetFormatPr defaultRowHeight="15" x14ac:dyDescent="0.25"/>
  <cols>
    <col min="1" max="1" width="27.140625" customWidth="1"/>
    <col min="2" max="2" width="22.85546875" customWidth="1"/>
    <col min="3" max="3" width="21.42578125" customWidth="1"/>
    <col min="4" max="4" width="18.28515625" customWidth="1"/>
    <col min="5" max="5" width="12.140625" customWidth="1"/>
    <col min="6" max="6" width="20.7109375" customWidth="1"/>
  </cols>
  <sheetData>
    <row r="1" spans="1:6" ht="15.75" x14ac:dyDescent="0.25">
      <c r="A1" s="23"/>
      <c r="B1" s="23"/>
      <c r="C1" s="23"/>
      <c r="D1" s="23"/>
      <c r="E1" s="80" t="s">
        <v>167</v>
      </c>
    </row>
    <row r="2" spans="1:6" ht="18.75" x14ac:dyDescent="0.3">
      <c r="A2" s="113" t="s">
        <v>165</v>
      </c>
      <c r="B2" s="143"/>
      <c r="C2" s="143"/>
      <c r="D2" s="143"/>
      <c r="E2" s="143"/>
      <c r="F2" s="143"/>
    </row>
    <row r="3" spans="1:6" ht="24.75" customHeight="1" x14ac:dyDescent="0.25">
      <c r="A3" s="23"/>
      <c r="B3" s="23"/>
      <c r="C3" s="23"/>
      <c r="D3" s="23"/>
      <c r="F3" s="80" t="s">
        <v>166</v>
      </c>
    </row>
    <row r="4" spans="1:6" s="84" customFormat="1" ht="87" customHeight="1" x14ac:dyDescent="0.25">
      <c r="A4" s="186" t="s">
        <v>153</v>
      </c>
      <c r="B4" s="186" t="s">
        <v>154</v>
      </c>
      <c r="C4" s="186" t="s">
        <v>168</v>
      </c>
      <c r="D4" s="186" t="s">
        <v>159</v>
      </c>
      <c r="E4" s="191" t="s">
        <v>169</v>
      </c>
      <c r="F4" s="192"/>
    </row>
    <row r="5" spans="1:6" s="84" customFormat="1" ht="15.75" customHeight="1" x14ac:dyDescent="0.25">
      <c r="A5" s="187"/>
      <c r="B5" s="187"/>
      <c r="C5" s="189"/>
      <c r="D5" s="189"/>
      <c r="E5" s="193"/>
      <c r="F5" s="194"/>
    </row>
    <row r="6" spans="1:6" s="84" customFormat="1" ht="19.5" customHeight="1" x14ac:dyDescent="0.25">
      <c r="A6" s="188"/>
      <c r="B6" s="188"/>
      <c r="C6" s="190"/>
      <c r="D6" s="190"/>
      <c r="E6" s="114" t="s">
        <v>76</v>
      </c>
      <c r="F6" s="114" t="s">
        <v>75</v>
      </c>
    </row>
    <row r="7" spans="1:6" s="25" customFormat="1" ht="14.25" x14ac:dyDescent="0.2">
      <c r="A7" s="115">
        <v>1</v>
      </c>
      <c r="B7" s="115">
        <v>2</v>
      </c>
      <c r="C7" s="116">
        <v>3</v>
      </c>
      <c r="D7" s="116">
        <v>4</v>
      </c>
      <c r="E7" s="115">
        <v>5</v>
      </c>
      <c r="F7" s="115">
        <v>6</v>
      </c>
    </row>
    <row r="8" spans="1:6" s="84" customFormat="1" ht="32.25" customHeight="1" x14ac:dyDescent="0.25">
      <c r="A8" s="117" t="s">
        <v>115</v>
      </c>
      <c r="B8" s="122" t="s">
        <v>77</v>
      </c>
      <c r="C8" s="149">
        <f>C9+C10+C11+C12+C13+C17+C16</f>
        <v>98677.569000000003</v>
      </c>
      <c r="D8" s="149">
        <f>D9+D10+D11+D12+D13+D17+D16</f>
        <v>99099.339000000007</v>
      </c>
      <c r="E8" s="127">
        <f>D8/C8*100</f>
        <v>100.42742236586717</v>
      </c>
      <c r="F8" s="150">
        <f t="shared" ref="F8:F15" si="0">D8-C8</f>
        <v>421.77000000000407</v>
      </c>
    </row>
    <row r="9" spans="1:6" s="69" customFormat="1" ht="63" customHeight="1" x14ac:dyDescent="0.25">
      <c r="A9" s="118" t="s">
        <v>116</v>
      </c>
      <c r="B9" s="123" t="s">
        <v>78</v>
      </c>
      <c r="C9" s="129">
        <v>1997.4</v>
      </c>
      <c r="D9" s="129">
        <v>1997.4</v>
      </c>
      <c r="E9" s="130">
        <f>D9/C9*100</f>
        <v>100</v>
      </c>
      <c r="F9" s="151">
        <f t="shared" si="0"/>
        <v>0</v>
      </c>
    </row>
    <row r="10" spans="1:6" s="69" customFormat="1" ht="93" customHeight="1" x14ac:dyDescent="0.25">
      <c r="A10" s="119" t="s">
        <v>117</v>
      </c>
      <c r="B10" s="123" t="s">
        <v>79</v>
      </c>
      <c r="C10" s="129">
        <v>3181.32</v>
      </c>
      <c r="D10" s="129">
        <v>3181.32</v>
      </c>
      <c r="E10" s="130">
        <f>D10/C10*100</f>
        <v>100</v>
      </c>
      <c r="F10" s="151">
        <f t="shared" si="0"/>
        <v>0</v>
      </c>
    </row>
    <row r="11" spans="1:6" s="69" customFormat="1" ht="62.25" customHeight="1" x14ac:dyDescent="0.25">
      <c r="A11" s="119" t="s">
        <v>118</v>
      </c>
      <c r="B11" s="123" t="s">
        <v>80</v>
      </c>
      <c r="C11" s="131">
        <v>45582.36</v>
      </c>
      <c r="D11" s="131">
        <v>46004.13</v>
      </c>
      <c r="E11" s="130">
        <f>D11/C11*100</f>
        <v>100.92529215249056</v>
      </c>
      <c r="F11" s="151">
        <f t="shared" si="0"/>
        <v>421.7699999999968</v>
      </c>
    </row>
    <row r="12" spans="1:6" s="69" customFormat="1" x14ac:dyDescent="0.25">
      <c r="A12" s="119" t="s">
        <v>119</v>
      </c>
      <c r="B12" s="123" t="s">
        <v>81</v>
      </c>
      <c r="C12" s="129">
        <v>119.39</v>
      </c>
      <c r="D12" s="129">
        <v>119.39</v>
      </c>
      <c r="E12" s="130"/>
      <c r="F12" s="151">
        <f t="shared" si="0"/>
        <v>0</v>
      </c>
    </row>
    <row r="13" spans="1:6" s="69" customFormat="1" ht="88.5" customHeight="1" x14ac:dyDescent="0.25">
      <c r="A13" s="119" t="s">
        <v>120</v>
      </c>
      <c r="B13" s="123" t="s">
        <v>82</v>
      </c>
      <c r="C13" s="129">
        <v>2639.9</v>
      </c>
      <c r="D13" s="129">
        <v>2639.9</v>
      </c>
      <c r="E13" s="130">
        <f>D13/C13*100</f>
        <v>100</v>
      </c>
      <c r="F13" s="151">
        <f t="shared" si="0"/>
        <v>0</v>
      </c>
    </row>
    <row r="14" spans="1:6" s="69" customFormat="1" ht="0.75" customHeight="1" x14ac:dyDescent="0.25">
      <c r="A14" s="119"/>
      <c r="B14" s="123"/>
      <c r="C14" s="129">
        <v>28829.928</v>
      </c>
      <c r="D14" s="129">
        <v>28829.928</v>
      </c>
      <c r="E14" s="130">
        <f>D14/C14*100</f>
        <v>100</v>
      </c>
      <c r="F14" s="151">
        <f t="shared" si="0"/>
        <v>0</v>
      </c>
    </row>
    <row r="15" spans="1:6" s="69" customFormat="1" ht="0.75" customHeight="1" x14ac:dyDescent="0.25">
      <c r="A15" s="119"/>
      <c r="B15" s="123"/>
      <c r="C15" s="128"/>
      <c r="D15" s="128"/>
      <c r="E15" s="130" t="e">
        <f>D15/C15*100</f>
        <v>#DIV/0!</v>
      </c>
      <c r="F15" s="151">
        <f t="shared" si="0"/>
        <v>0</v>
      </c>
    </row>
    <row r="16" spans="1:6" s="69" customFormat="1" ht="20.25" customHeight="1" x14ac:dyDescent="0.25">
      <c r="A16" s="119" t="s">
        <v>163</v>
      </c>
      <c r="B16" s="123" t="s">
        <v>164</v>
      </c>
      <c r="C16" s="128">
        <v>6000</v>
      </c>
      <c r="D16" s="128">
        <v>6000</v>
      </c>
      <c r="E16" s="130"/>
      <c r="F16" s="151"/>
    </row>
    <row r="17" spans="1:6" s="69" customFormat="1" ht="51.75" customHeight="1" x14ac:dyDescent="0.25">
      <c r="A17" s="119" t="s">
        <v>121</v>
      </c>
      <c r="B17" s="123" t="s">
        <v>83</v>
      </c>
      <c r="C17" s="129">
        <v>39157.199000000001</v>
      </c>
      <c r="D17" s="129">
        <v>39157.199000000001</v>
      </c>
      <c r="E17" s="130">
        <f t="shared" ref="E17:E53" si="1">D17/C17*100</f>
        <v>100</v>
      </c>
      <c r="F17" s="151">
        <f t="shared" ref="F17:F55" si="2">D17-C17</f>
        <v>0</v>
      </c>
    </row>
    <row r="18" spans="1:6" s="84" customFormat="1" ht="57" customHeight="1" x14ac:dyDescent="0.25">
      <c r="A18" s="117" t="s">
        <v>122</v>
      </c>
      <c r="B18" s="122" t="s">
        <v>84</v>
      </c>
      <c r="C18" s="126">
        <f t="shared" ref="C18:D18" si="3">C20+C21</f>
        <v>2186.0699999999997</v>
      </c>
      <c r="D18" s="126">
        <f t="shared" si="3"/>
        <v>2186.0699999999997</v>
      </c>
      <c r="E18" s="127">
        <f t="shared" si="1"/>
        <v>100</v>
      </c>
      <c r="F18" s="150">
        <f t="shared" si="2"/>
        <v>0</v>
      </c>
    </row>
    <row r="19" spans="1:6" s="69" customFormat="1" hidden="1" x14ac:dyDescent="0.25">
      <c r="A19" s="118"/>
      <c r="B19" s="123"/>
      <c r="C19" s="132"/>
      <c r="D19" s="132"/>
      <c r="E19" s="127" t="e">
        <f t="shared" si="1"/>
        <v>#DIV/0!</v>
      </c>
      <c r="F19" s="150">
        <f t="shared" si="2"/>
        <v>0</v>
      </c>
    </row>
    <row r="20" spans="1:6" s="69" customFormat="1" x14ac:dyDescent="0.25">
      <c r="A20" s="118" t="s">
        <v>123</v>
      </c>
      <c r="B20" s="123" t="s">
        <v>85</v>
      </c>
      <c r="C20" s="133">
        <v>1785.57</v>
      </c>
      <c r="D20" s="133">
        <v>1785.57</v>
      </c>
      <c r="E20" s="130">
        <f t="shared" si="1"/>
        <v>100</v>
      </c>
      <c r="F20" s="151">
        <f t="shared" si="2"/>
        <v>0</v>
      </c>
    </row>
    <row r="21" spans="1:6" s="69" customFormat="1" ht="97.5" customHeight="1" x14ac:dyDescent="0.25">
      <c r="A21" s="144" t="s">
        <v>124</v>
      </c>
      <c r="B21" s="145" t="s">
        <v>86</v>
      </c>
      <c r="C21" s="133">
        <v>400.5</v>
      </c>
      <c r="D21" s="133">
        <v>400.5</v>
      </c>
      <c r="E21" s="130">
        <f t="shared" si="1"/>
        <v>100</v>
      </c>
      <c r="F21" s="151">
        <f t="shared" si="2"/>
        <v>0</v>
      </c>
    </row>
    <row r="22" spans="1:6" s="69" customFormat="1" ht="0.75" customHeight="1" x14ac:dyDescent="0.25">
      <c r="A22" s="118"/>
      <c r="B22" s="123"/>
      <c r="C22" s="133"/>
      <c r="D22" s="133"/>
      <c r="E22" s="127" t="e">
        <f t="shared" si="1"/>
        <v>#DIV/0!</v>
      </c>
      <c r="F22" s="150">
        <f t="shared" si="2"/>
        <v>0</v>
      </c>
    </row>
    <row r="23" spans="1:6" s="84" customFormat="1" ht="27.75" customHeight="1" x14ac:dyDescent="0.25">
      <c r="A23" s="120" t="s">
        <v>125</v>
      </c>
      <c r="B23" s="122" t="s">
        <v>87</v>
      </c>
      <c r="C23" s="134">
        <f t="shared" ref="C23:D23" si="4">C26+C28+C29</f>
        <v>12689.397219999999</v>
      </c>
      <c r="D23" s="134">
        <f t="shared" si="4"/>
        <v>12689.397219999999</v>
      </c>
      <c r="E23" s="127">
        <f t="shared" si="1"/>
        <v>100</v>
      </c>
      <c r="F23" s="150">
        <f t="shared" si="2"/>
        <v>0</v>
      </c>
    </row>
    <row r="24" spans="1:6" s="69" customFormat="1" hidden="1" x14ac:dyDescent="0.25">
      <c r="A24" s="118"/>
      <c r="B24" s="123"/>
      <c r="C24" s="133"/>
      <c r="D24" s="133"/>
      <c r="E24" s="127" t="e">
        <f t="shared" si="1"/>
        <v>#DIV/0!</v>
      </c>
      <c r="F24" s="150">
        <f t="shared" si="2"/>
        <v>0</v>
      </c>
    </row>
    <row r="25" spans="1:6" s="69" customFormat="1" hidden="1" x14ac:dyDescent="0.25">
      <c r="A25" s="118"/>
      <c r="B25" s="123"/>
      <c r="C25" s="133"/>
      <c r="D25" s="133"/>
      <c r="E25" s="127" t="e">
        <f t="shared" si="1"/>
        <v>#DIV/0!</v>
      </c>
      <c r="F25" s="150">
        <f t="shared" si="2"/>
        <v>0</v>
      </c>
    </row>
    <row r="26" spans="1:6" s="69" customFormat="1" ht="14.25" customHeight="1" x14ac:dyDescent="0.25">
      <c r="A26" s="118" t="s">
        <v>126</v>
      </c>
      <c r="B26" s="123" t="s">
        <v>88</v>
      </c>
      <c r="C26" s="133">
        <v>52.88</v>
      </c>
      <c r="D26" s="133">
        <v>52.88</v>
      </c>
      <c r="E26" s="130">
        <f t="shared" si="1"/>
        <v>100</v>
      </c>
      <c r="F26" s="151">
        <f t="shared" si="2"/>
        <v>0</v>
      </c>
    </row>
    <row r="27" spans="1:6" s="69" customFormat="1" hidden="1" x14ac:dyDescent="0.25">
      <c r="A27" s="118"/>
      <c r="B27" s="123"/>
      <c r="C27" s="133"/>
      <c r="D27" s="133"/>
      <c r="E27" s="130" t="e">
        <f t="shared" si="1"/>
        <v>#DIV/0!</v>
      </c>
      <c r="F27" s="151">
        <f t="shared" si="2"/>
        <v>0</v>
      </c>
    </row>
    <row r="28" spans="1:6" s="69" customFormat="1" ht="31.5" customHeight="1" x14ac:dyDescent="0.25">
      <c r="A28" s="118" t="s">
        <v>127</v>
      </c>
      <c r="B28" s="123" t="s">
        <v>89</v>
      </c>
      <c r="C28" s="133">
        <v>12286.51722</v>
      </c>
      <c r="D28" s="133">
        <v>12286.51722</v>
      </c>
      <c r="E28" s="130">
        <f t="shared" si="1"/>
        <v>100</v>
      </c>
      <c r="F28" s="151">
        <f t="shared" si="2"/>
        <v>0</v>
      </c>
    </row>
    <row r="29" spans="1:6" s="69" customFormat="1" ht="27.75" customHeight="1" x14ac:dyDescent="0.25">
      <c r="A29" s="118" t="s">
        <v>128</v>
      </c>
      <c r="B29" s="123" t="s">
        <v>90</v>
      </c>
      <c r="C29" s="133">
        <v>350</v>
      </c>
      <c r="D29" s="133">
        <v>350</v>
      </c>
      <c r="E29" s="130">
        <f t="shared" si="1"/>
        <v>100</v>
      </c>
      <c r="F29" s="151">
        <f t="shared" si="2"/>
        <v>0</v>
      </c>
    </row>
    <row r="30" spans="1:6" s="84" customFormat="1" ht="43.5" x14ac:dyDescent="0.25">
      <c r="A30" s="120" t="s">
        <v>129</v>
      </c>
      <c r="B30" s="122" t="s">
        <v>91</v>
      </c>
      <c r="C30" s="135">
        <f t="shared" ref="C30:D30" si="5">C31</f>
        <v>348580.59</v>
      </c>
      <c r="D30" s="135">
        <f t="shared" si="5"/>
        <v>417532.75</v>
      </c>
      <c r="E30" s="127">
        <f t="shared" si="1"/>
        <v>119.78083748151323</v>
      </c>
      <c r="F30" s="150">
        <f t="shared" si="2"/>
        <v>68952.159999999974</v>
      </c>
    </row>
    <row r="31" spans="1:6" s="69" customFormat="1" ht="19.5" customHeight="1" x14ac:dyDescent="0.25">
      <c r="A31" s="118" t="s">
        <v>130</v>
      </c>
      <c r="B31" s="123" t="s">
        <v>92</v>
      </c>
      <c r="C31" s="133">
        <v>348580.59</v>
      </c>
      <c r="D31" s="133">
        <v>417532.75</v>
      </c>
      <c r="E31" s="130">
        <f t="shared" si="1"/>
        <v>119.78083748151323</v>
      </c>
      <c r="F31" s="151">
        <f t="shared" si="2"/>
        <v>68952.159999999974</v>
      </c>
    </row>
    <row r="32" spans="1:6" s="84" customFormat="1" ht="43.5" x14ac:dyDescent="0.25">
      <c r="A32" s="120" t="s">
        <v>131</v>
      </c>
      <c r="B32" s="122" t="s">
        <v>93</v>
      </c>
      <c r="C32" s="134">
        <f t="shared" ref="C32:D32" si="6">C33+C34</f>
        <v>0</v>
      </c>
      <c r="D32" s="134">
        <f t="shared" si="6"/>
        <v>0</v>
      </c>
      <c r="E32" s="127" t="e">
        <f t="shared" si="1"/>
        <v>#DIV/0!</v>
      </c>
      <c r="F32" s="150">
        <f t="shared" si="2"/>
        <v>0</v>
      </c>
    </row>
    <row r="33" spans="1:6" s="69" customFormat="1" ht="33" customHeight="1" x14ac:dyDescent="0.25">
      <c r="A33" s="118" t="s">
        <v>157</v>
      </c>
      <c r="B33" s="123" t="s">
        <v>158</v>
      </c>
      <c r="C33" s="133"/>
      <c r="D33" s="133"/>
      <c r="E33" s="130" t="e">
        <f t="shared" si="1"/>
        <v>#DIV/0!</v>
      </c>
      <c r="F33" s="151">
        <f t="shared" si="2"/>
        <v>0</v>
      </c>
    </row>
    <row r="34" spans="1:6" s="69" customFormat="1" ht="46.5" customHeight="1" x14ac:dyDescent="0.25">
      <c r="A34" s="118" t="s">
        <v>132</v>
      </c>
      <c r="B34" s="123" t="s">
        <v>94</v>
      </c>
      <c r="C34" s="133"/>
      <c r="D34" s="133"/>
      <c r="E34" s="130" t="e">
        <f t="shared" si="1"/>
        <v>#DIV/0!</v>
      </c>
      <c r="F34" s="151">
        <f t="shared" si="2"/>
        <v>0</v>
      </c>
    </row>
    <row r="35" spans="1:6" s="84" customFormat="1" x14ac:dyDescent="0.25">
      <c r="A35" s="120" t="s">
        <v>133</v>
      </c>
      <c r="B35" s="122" t="s">
        <v>95</v>
      </c>
      <c r="C35" s="135">
        <f t="shared" ref="C35:D35" si="7">C36+C37+C38+C39</f>
        <v>603949.82400000002</v>
      </c>
      <c r="D35" s="135">
        <f t="shared" si="7"/>
        <v>599161.16399999999</v>
      </c>
      <c r="E35" s="127">
        <f t="shared" si="1"/>
        <v>99.207109629027727</v>
      </c>
      <c r="F35" s="150">
        <f t="shared" si="2"/>
        <v>-4788.6600000000326</v>
      </c>
    </row>
    <row r="36" spans="1:6" s="69" customFormat="1" ht="21" customHeight="1" x14ac:dyDescent="0.25">
      <c r="A36" s="118" t="s">
        <v>134</v>
      </c>
      <c r="B36" s="123" t="s">
        <v>96</v>
      </c>
      <c r="C36" s="133">
        <v>123461.234</v>
      </c>
      <c r="D36" s="133">
        <v>121461.234</v>
      </c>
      <c r="E36" s="130">
        <f t="shared" si="1"/>
        <v>98.380058310449087</v>
      </c>
      <c r="F36" s="151">
        <f t="shared" si="2"/>
        <v>-2000</v>
      </c>
    </row>
    <row r="37" spans="1:6" s="69" customFormat="1" x14ac:dyDescent="0.25">
      <c r="A37" s="119" t="s">
        <v>135</v>
      </c>
      <c r="B37" s="123" t="s">
        <v>97</v>
      </c>
      <c r="C37" s="133">
        <v>444279.61</v>
      </c>
      <c r="D37" s="133">
        <v>441490.95</v>
      </c>
      <c r="E37" s="130">
        <f t="shared" si="1"/>
        <v>99.372318707131313</v>
      </c>
      <c r="F37" s="151">
        <f t="shared" si="2"/>
        <v>-2788.6599999999744</v>
      </c>
    </row>
    <row r="38" spans="1:6" s="69" customFormat="1" ht="30" customHeight="1" x14ac:dyDescent="0.25">
      <c r="A38" s="119" t="s">
        <v>136</v>
      </c>
      <c r="B38" s="123" t="s">
        <v>98</v>
      </c>
      <c r="C38" s="133">
        <v>6081</v>
      </c>
      <c r="D38" s="133">
        <v>6081</v>
      </c>
      <c r="E38" s="130">
        <f t="shared" si="1"/>
        <v>100</v>
      </c>
      <c r="F38" s="151">
        <f t="shared" si="2"/>
        <v>0</v>
      </c>
    </row>
    <row r="39" spans="1:6" s="69" customFormat="1" ht="32.25" customHeight="1" x14ac:dyDescent="0.25">
      <c r="A39" s="119" t="s">
        <v>137</v>
      </c>
      <c r="B39" s="123" t="s">
        <v>99</v>
      </c>
      <c r="C39" s="133">
        <v>30127.98</v>
      </c>
      <c r="D39" s="133">
        <v>30127.98</v>
      </c>
      <c r="E39" s="130">
        <f t="shared" si="1"/>
        <v>100</v>
      </c>
      <c r="F39" s="151">
        <f t="shared" si="2"/>
        <v>0</v>
      </c>
    </row>
    <row r="40" spans="1:6" s="84" customFormat="1" ht="34.5" customHeight="1" x14ac:dyDescent="0.25">
      <c r="A40" s="117" t="s">
        <v>138</v>
      </c>
      <c r="B40" s="122" t="s">
        <v>100</v>
      </c>
      <c r="C40" s="135">
        <f t="shared" ref="C40:D40" si="8">C41+C42</f>
        <v>76147.407999999996</v>
      </c>
      <c r="D40" s="135">
        <f t="shared" si="8"/>
        <v>82258.407999999996</v>
      </c>
      <c r="E40" s="127">
        <f t="shared" si="1"/>
        <v>108.02522391832431</v>
      </c>
      <c r="F40" s="152">
        <f t="shared" si="2"/>
        <v>6111</v>
      </c>
    </row>
    <row r="41" spans="1:6" s="69" customFormat="1" x14ac:dyDescent="0.25">
      <c r="A41" s="119" t="s">
        <v>139</v>
      </c>
      <c r="B41" s="123" t="s">
        <v>101</v>
      </c>
      <c r="C41" s="133">
        <v>65829.008000000002</v>
      </c>
      <c r="D41" s="133">
        <v>71940.008000000002</v>
      </c>
      <c r="E41" s="130">
        <f t="shared" si="1"/>
        <v>109.2831415597209</v>
      </c>
      <c r="F41" s="153">
        <f t="shared" si="2"/>
        <v>6111</v>
      </c>
    </row>
    <row r="42" spans="1:6" s="69" customFormat="1" ht="27.75" customHeight="1" x14ac:dyDescent="0.25">
      <c r="A42" s="119" t="s">
        <v>140</v>
      </c>
      <c r="B42" s="123" t="s">
        <v>102</v>
      </c>
      <c r="C42" s="133">
        <v>10318.4</v>
      </c>
      <c r="D42" s="133">
        <v>10318.4</v>
      </c>
      <c r="E42" s="130">
        <f t="shared" si="1"/>
        <v>100</v>
      </c>
      <c r="F42" s="153">
        <f t="shared" si="2"/>
        <v>0</v>
      </c>
    </row>
    <row r="43" spans="1:6" s="84" customFormat="1" ht="29.25" x14ac:dyDescent="0.25">
      <c r="A43" s="117" t="s">
        <v>141</v>
      </c>
      <c r="B43" s="122" t="s">
        <v>103</v>
      </c>
      <c r="C43" s="136">
        <f t="shared" ref="C43:D43" si="9">C44+C45+C46</f>
        <v>25818.104640000001</v>
      </c>
      <c r="D43" s="136">
        <f t="shared" si="9"/>
        <v>26405.928640000002</v>
      </c>
      <c r="E43" s="127">
        <f t="shared" si="1"/>
        <v>102.27678990458999</v>
      </c>
      <c r="F43" s="152">
        <f t="shared" si="2"/>
        <v>587.82400000000052</v>
      </c>
    </row>
    <row r="44" spans="1:6" s="69" customFormat="1" ht="21.75" customHeight="1" x14ac:dyDescent="0.25">
      <c r="A44" s="119" t="s">
        <v>142</v>
      </c>
      <c r="B44" s="123" t="s">
        <v>104</v>
      </c>
      <c r="C44" s="133">
        <v>6251.6346400000002</v>
      </c>
      <c r="D44" s="133">
        <v>6251.6346400000002</v>
      </c>
      <c r="E44" s="130">
        <f t="shared" si="1"/>
        <v>100</v>
      </c>
      <c r="F44" s="153">
        <f t="shared" si="2"/>
        <v>0</v>
      </c>
    </row>
    <row r="45" spans="1:6" s="69" customFormat="1" ht="31.5" customHeight="1" x14ac:dyDescent="0.25">
      <c r="A45" s="119" t="s">
        <v>143</v>
      </c>
      <c r="B45" s="123" t="s">
        <v>105</v>
      </c>
      <c r="C45" s="133">
        <v>15120.52</v>
      </c>
      <c r="D45" s="133">
        <v>15708.343999999999</v>
      </c>
      <c r="E45" s="130">
        <f t="shared" si="1"/>
        <v>103.88759116749952</v>
      </c>
      <c r="F45" s="153">
        <f t="shared" si="2"/>
        <v>587.8239999999987</v>
      </c>
    </row>
    <row r="46" spans="1:6" s="69" customFormat="1" ht="23.25" customHeight="1" x14ac:dyDescent="0.25">
      <c r="A46" s="119" t="s">
        <v>144</v>
      </c>
      <c r="B46" s="123" t="s">
        <v>106</v>
      </c>
      <c r="C46" s="133">
        <v>4445.95</v>
      </c>
      <c r="D46" s="133">
        <v>4445.95</v>
      </c>
      <c r="E46" s="130">
        <f t="shared" si="1"/>
        <v>100</v>
      </c>
      <c r="F46" s="153">
        <f t="shared" si="2"/>
        <v>0</v>
      </c>
    </row>
    <row r="47" spans="1:6" s="84" customFormat="1" ht="33.75" customHeight="1" x14ac:dyDescent="0.25">
      <c r="A47" s="117" t="s">
        <v>145</v>
      </c>
      <c r="B47" s="122" t="s">
        <v>107</v>
      </c>
      <c r="C47" s="135">
        <f t="shared" ref="C47:D47" si="10">C48</f>
        <v>500</v>
      </c>
      <c r="D47" s="135">
        <f t="shared" si="10"/>
        <v>500</v>
      </c>
      <c r="E47" s="127">
        <f t="shared" si="1"/>
        <v>100</v>
      </c>
      <c r="F47" s="152">
        <f t="shared" si="2"/>
        <v>0</v>
      </c>
    </row>
    <row r="48" spans="1:6" s="69" customFormat="1" x14ac:dyDescent="0.25">
      <c r="A48" s="119" t="s">
        <v>146</v>
      </c>
      <c r="B48" s="123" t="s">
        <v>108</v>
      </c>
      <c r="C48" s="133">
        <v>500</v>
      </c>
      <c r="D48" s="133">
        <v>500</v>
      </c>
      <c r="E48" s="130">
        <f t="shared" si="1"/>
        <v>100</v>
      </c>
      <c r="F48" s="153">
        <f t="shared" si="2"/>
        <v>0</v>
      </c>
    </row>
    <row r="49" spans="1:6" s="84" customFormat="1" ht="43.5" x14ac:dyDescent="0.25">
      <c r="A49" s="117" t="s">
        <v>147</v>
      </c>
      <c r="B49" s="122" t="s">
        <v>109</v>
      </c>
      <c r="C49" s="135">
        <f t="shared" ref="C49:D49" si="11">C50</f>
        <v>200</v>
      </c>
      <c r="D49" s="135">
        <f t="shared" si="11"/>
        <v>200</v>
      </c>
      <c r="E49" s="127">
        <f t="shared" si="1"/>
        <v>100</v>
      </c>
      <c r="F49" s="152">
        <f t="shared" si="2"/>
        <v>0</v>
      </c>
    </row>
    <row r="50" spans="1:6" s="69" customFormat="1" ht="30" x14ac:dyDescent="0.25">
      <c r="A50" s="146" t="s">
        <v>148</v>
      </c>
      <c r="B50" s="145" t="s">
        <v>110</v>
      </c>
      <c r="C50" s="133">
        <v>200</v>
      </c>
      <c r="D50" s="133">
        <v>200</v>
      </c>
      <c r="E50" s="130">
        <f t="shared" si="1"/>
        <v>100</v>
      </c>
      <c r="F50" s="153">
        <f t="shared" si="2"/>
        <v>0</v>
      </c>
    </row>
    <row r="51" spans="1:6" s="84" customFormat="1" ht="126" customHeight="1" x14ac:dyDescent="0.25">
      <c r="A51" s="148" t="s">
        <v>149</v>
      </c>
      <c r="B51" s="147" t="s">
        <v>111</v>
      </c>
      <c r="C51" s="134">
        <f t="shared" ref="C51:D51" si="12">C52+C53</f>
        <v>85175.708999999988</v>
      </c>
      <c r="D51" s="134">
        <f t="shared" si="12"/>
        <v>85175.708999999988</v>
      </c>
      <c r="E51" s="127">
        <f t="shared" si="1"/>
        <v>100</v>
      </c>
      <c r="F51" s="152">
        <f t="shared" si="2"/>
        <v>0</v>
      </c>
    </row>
    <row r="52" spans="1:6" s="69" customFormat="1" ht="93" customHeight="1" x14ac:dyDescent="0.25">
      <c r="A52" s="119" t="s">
        <v>150</v>
      </c>
      <c r="B52" s="123" t="s">
        <v>112</v>
      </c>
      <c r="C52" s="133">
        <v>16216.51</v>
      </c>
      <c r="D52" s="133">
        <v>16216.51</v>
      </c>
      <c r="E52" s="130">
        <f t="shared" si="1"/>
        <v>100</v>
      </c>
      <c r="F52" s="153">
        <f t="shared" si="2"/>
        <v>0</v>
      </c>
    </row>
    <row r="53" spans="1:6" s="69" customFormat="1" x14ac:dyDescent="0.25">
      <c r="A53" s="119" t="s">
        <v>151</v>
      </c>
      <c r="B53" s="123" t="s">
        <v>113</v>
      </c>
      <c r="C53" s="133">
        <v>68959.198999999993</v>
      </c>
      <c r="D53" s="133">
        <v>68959.198999999993</v>
      </c>
      <c r="E53" s="130">
        <f t="shared" si="1"/>
        <v>100</v>
      </c>
      <c r="F53" s="153">
        <f t="shared" si="2"/>
        <v>0</v>
      </c>
    </row>
    <row r="54" spans="1:6" s="84" customFormat="1" x14ac:dyDescent="0.25">
      <c r="A54" s="117" t="s">
        <v>155</v>
      </c>
      <c r="B54" s="125" t="s">
        <v>156</v>
      </c>
      <c r="C54" s="135">
        <v>0</v>
      </c>
      <c r="D54" s="135">
        <v>0</v>
      </c>
      <c r="E54" s="127">
        <v>0</v>
      </c>
      <c r="F54" s="152">
        <f t="shared" si="2"/>
        <v>0</v>
      </c>
    </row>
    <row r="55" spans="1:6" s="84" customFormat="1" ht="29.25" x14ac:dyDescent="0.25">
      <c r="A55" s="121" t="s">
        <v>152</v>
      </c>
      <c r="B55" s="124" t="s">
        <v>114</v>
      </c>
      <c r="C55" s="135">
        <f t="shared" ref="C55:D55" si="13">C8+C18+C23+C30+C32+C35+C40+C43+C47+C49+C51+C54</f>
        <v>1253924.6718600001</v>
      </c>
      <c r="D55" s="135">
        <f t="shared" si="13"/>
        <v>1325208.7658600002</v>
      </c>
      <c r="E55" s="127">
        <f>D55/C55*100</f>
        <v>105.68487849387805</v>
      </c>
      <c r="F55" s="152">
        <f t="shared" si="2"/>
        <v>71284.094000000041</v>
      </c>
    </row>
    <row r="56" spans="1:6" s="84" customFormat="1" x14ac:dyDescent="0.25">
      <c r="A56" s="137"/>
      <c r="B56" s="138"/>
      <c r="C56" s="139"/>
      <c r="D56" s="140"/>
      <c r="E56" s="141"/>
      <c r="F56" s="142"/>
    </row>
    <row r="57" spans="1:6" x14ac:dyDescent="0.25">
      <c r="A57" s="69"/>
      <c r="B57" s="69"/>
      <c r="C57" s="69"/>
      <c r="D57" s="69"/>
      <c r="E57" s="69"/>
      <c r="F57" s="69"/>
    </row>
    <row r="58" spans="1:6" s="23" customFormat="1" ht="15.75" x14ac:dyDescent="0.25">
      <c r="A58" s="80" t="s">
        <v>160</v>
      </c>
      <c r="B58" s="80"/>
      <c r="C58" s="80"/>
      <c r="D58" s="80"/>
      <c r="E58" s="80"/>
      <c r="F58" s="80"/>
    </row>
    <row r="59" spans="1:6" s="23" customFormat="1" ht="15.75" x14ac:dyDescent="0.25">
      <c r="A59" s="80" t="s">
        <v>161</v>
      </c>
      <c r="B59" s="80"/>
      <c r="C59" s="80"/>
      <c r="D59" s="80"/>
      <c r="E59" s="195" t="s">
        <v>162</v>
      </c>
      <c r="F59" s="195"/>
    </row>
    <row r="60" spans="1:6" s="23" customFormat="1" ht="15.75" x14ac:dyDescent="0.25">
      <c r="A60" s="80"/>
      <c r="B60" s="80"/>
      <c r="C60" s="80"/>
      <c r="D60" s="80"/>
      <c r="E60" s="80"/>
      <c r="F60" s="80"/>
    </row>
    <row r="61" spans="1:6" s="23" customFormat="1" ht="15.75" x14ac:dyDescent="0.25">
      <c r="A61" s="80"/>
      <c r="B61" s="80"/>
      <c r="C61" s="80"/>
      <c r="D61" s="80"/>
      <c r="E61" s="80"/>
      <c r="F61" s="80"/>
    </row>
    <row r="62" spans="1:6" ht="18.75" x14ac:dyDescent="0.3">
      <c r="A62" s="24"/>
      <c r="B62" s="24"/>
      <c r="C62" s="24"/>
      <c r="D62" s="24"/>
      <c r="E62" s="24"/>
      <c r="F62" s="24"/>
    </row>
  </sheetData>
  <mergeCells count="6">
    <mergeCell ref="A4:A6"/>
    <mergeCell ref="C4:C6"/>
    <mergeCell ref="D4:D6"/>
    <mergeCell ref="E4:F5"/>
    <mergeCell ref="E59:F59"/>
    <mergeCell ref="B4:B6"/>
  </mergeCells>
  <pageMargins left="0.59055118110236227" right="0.78740157480314965" top="0.19685039370078741" bottom="0.15748031496062992" header="0.31496062992125984" footer="0.31496062992125984"/>
  <pageSetup paperSize="9" scale="90"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2016-03-05T00:28:04Z</dcterms:modified>
</cp:coreProperties>
</file>